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50" windowHeight="5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<sst xmlns="http://schemas.openxmlformats.org/spreadsheetml/2006/main" count="305" uniqueCount="302">
  <si>
    <t>PRE-EVALUATION</t>
  </si>
  <si>
    <t>Knowledge testing score at the pre-test</t>
  </si>
  <si>
    <t>Participant's age</t>
  </si>
  <si>
    <t>Gender</t>
  </si>
  <si>
    <t>How would you describe yourself</t>
  </si>
  <si>
    <t>POST-EVALUATION</t>
  </si>
  <si>
    <t>Knowledge testing score at the post-test</t>
  </si>
  <si>
    <t>(ASPIRATIONS) As a result of this class would you:</t>
  </si>
  <si>
    <t xml:space="preserve">Learn more about science? </t>
  </si>
  <si>
    <t>Read more about eco-systems?</t>
  </si>
  <si>
    <t>Select science as your favorite subject?</t>
  </si>
  <si>
    <t>Be more interested in your school work?</t>
  </si>
  <si>
    <t>Tell what you learned to others in your family?</t>
  </si>
  <si>
    <t>Preserve eco-systems?</t>
  </si>
  <si>
    <t>How do you grade:</t>
  </si>
  <si>
    <t>Teachers</t>
  </si>
  <si>
    <t>Activities?</t>
  </si>
  <si>
    <t>This class?</t>
  </si>
  <si>
    <t>Person 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</si>
  <si>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</si>
  <si>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</si>
  <si>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</si>
  <si>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</si>
  <si>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</si>
  <si>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</si>
  <si>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</si>
  <si>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</si>
  <si>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</si>
  <si>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</si>
  <si>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</si>
  <si>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</si>
  <si>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</si>
  <si>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</si>
  <si>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</si>
  <si>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</si>
  <si>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</si>
  <si>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</si>
  <si>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</si>
  <si>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</si>
  <si>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</si>
  <si>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</si>
  <si>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</si>
  <si>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</si>
  <si>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</si>
  <si>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</si>
  <si>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</si>
  <si>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</si>
  <si>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</si>
  <si>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</si>
  <si>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</si>
  <si>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</si>
  <si>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</si>
  <si>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</si>
  <si>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</si>
  <si>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</si>
  <si>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</si>
  <si>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</si>
  <si>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</si>
  <si>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</si>
  <si>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</si>
  <si>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</si>
  <si>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</si>
  <si>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</si>
  <si>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</si>
  <si>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</si>
  <si>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</si>
  <si>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</si>
  <si>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</si>
  <si>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</si>
  <si>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</si>
  <si>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</si>
  <si>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</si>
  <si>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</si>
  <si>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</si>
  <si>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</si>
  <si>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</si>
  <si>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</si>
  <si>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</si>
  <si>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</si>
  <si>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</si>
  <si>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</si>
  <si>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</si>
  <si>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</si>
  <si>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</si>
  <si>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</si>
  <si>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</si>
  <si>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</si>
  <si>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</si>
  <si>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</si>
  <si>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</si>
  <si>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</si>
  <si>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</si>
  <si>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</si>
  <si>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</si>
  <si>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</si>
  <si>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</si>
  <si>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</si>
  <si>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</si>
  <si>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</si>
  <si>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</si>
  <si>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</si>
  <si>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</si>
  <si>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</si>
  <si>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P86</t>
  </si>
  <si>
    <t>P87</t>
  </si>
  <si>
    <t>P88</t>
  </si>
  <si>
    <t>P89</t>
  </si>
  <si>
    <t>P90</t>
  </si>
  <si>
    <t>P91</t>
  </si>
  <si>
    <t>P92</t>
  </si>
  <si>
    <t>P93</t>
  </si>
  <si>
    <t>P94</t>
  </si>
  <si>
    <t>P95</t>
  </si>
  <si>
    <t>P96</t>
  </si>
  <si>
    <t>P97</t>
  </si>
  <si>
    <t>P98</t>
  </si>
  <si>
    <t>P99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</si>
  <si>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</si>
  <si>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</si>
  <si>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</si>
  <si>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</si>
  <si>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</si>
  <si>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</si>
  <si>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</si>
  <si>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</si>
  <si>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</si>
  <si>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</si>
  <si>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</si>
  <si>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</si>
  <si>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</si>
  <si>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</si>
  <si>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</si>
  <si>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</si>
  <si>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</si>
  <si>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</si>
  <si>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</si>
  <si>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</si>
  <si>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</si>
  <si>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</si>
  <si>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</si>
  <si>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</si>
  <si>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</si>
  <si>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</si>
  <si>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</si>
  <si>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</si>
  <si>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</si>
  <si>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</si>
  <si>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</si>
  <si>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</si>
  <si>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</si>
  <si>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</si>
  <si>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</si>
  <si>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</si>
  <si>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</si>
  <si>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</si>
  <si>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</si>
  <si>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</si>
  <si>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</si>
  <si>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</si>
  <si>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</si>
  <si>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</si>
  <si>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</si>
  <si>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</si>
  <si>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</si>
  <si>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</si>
  <si>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</si>
  <si>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</si>
  <si>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</si>
  <si>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</si>
  <si>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</si>
  <si>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</si>
  <si>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</si>
  <si>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</si>
  <si>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</si>
  <si>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</si>
  <si>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</si>
  <si>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</si>
  <si>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</si>
  <si>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</si>
  <si>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</si>
  <si>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</si>
  <si>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</si>
  <si>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</si>
  <si>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</si>
  <si>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</si>
  <si>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</si>
  <si>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</si>
  <si>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</si>
  <si>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</si>
  <si>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</si>
  <si>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</si>
  <si>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</si>
  <si>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</si>
  <si>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</si>
  <si>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</si>
  <si>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</si>
  <si>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</si>
  <si>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</si>
  <si>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</si>
  <si>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</si>
  <si>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</si>
  <si>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</si>
  <si>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</si>
  <si>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</si>
  <si>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</si>
  <si>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</si>
  <si>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</si>
  <si>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</si>
  <si>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</si>
  <si>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</si>
  <si>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</si>
  <si>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</si>
  <si>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</si>
  <si>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P196</t>
  </si>
  <si>
    <t>P197</t>
  </si>
  <si>
    <t>P198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</si>
  <si>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</si>
  <si>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</si>
  <si>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</si>
  <si>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</si>
  <si>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</si>
  <si>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</si>
  <si>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</si>
  <si>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</si>
  <si>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</si>
  <si>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P208</t>
  </si>
  <si>
    <t>P209</t>
  </si>
  <si>
    <t>P210</t>
  </si>
  <si>
    <t>P211</t>
  </si>
  <si>
    <t>P212</t>
  </si>
  <si>
    <t>P213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</si>
  <si>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</si>
  <si>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</si>
  <si>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</si>
  <si>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</si>
  <si>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</si>
  <si>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</si>
  <si>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</si>
  <si>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</si>
  <si>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</si>
  <si>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P223</t>
  </si>
  <si>
    <t>P224</t>
  </si>
  <si>
    <t>P225</t>
  </si>
  <si>
    <t>P226</t>
  </si>
  <si>
    <t>P227</t>
  </si>
  <si>
    <t>P228</t>
  </si>
  <si>
    <t>P229</t>
  </si>
  <si>
    <t>P230</t>
  </si>
  <si>
    <t>P231</t>
  </si>
  <si>
    <t>P232</t>
  </si>
  <si>
    <t>P233</t>
  </si>
  <si>
    <t>P234</t>
  </si>
  <si>
    <t>P235</t>
  </si>
  <si>
    <t>P236</t>
  </si>
  <si>
    <t>P237</t>
  </si>
  <si>
    <t>P238</t>
  </si>
  <si>
    <t>P239</t>
  </si>
  <si>
    <t>P240</t>
  </si>
  <si>
    <t>P241</t>
  </si>
  <si>
    <t>P242</t>
  </si>
  <si>
    <t>P243</t>
  </si>
  <si>
    <t>P244</t>
  </si>
  <si>
    <t>P245</t>
  </si>
  <si>
    <t>P246</t>
  </si>
  <si>
    <t>P247</t>
  </si>
  <si>
    <t>P248</t>
  </si>
  <si>
    <t>P249</t>
  </si>
  <si>
    <t>P250</t>
  </si>
  <si>
    <t>Changes in knowledge</t>
  </si>
  <si>
    <t>Distribution of Participants by Gender</t>
  </si>
  <si>
    <t>Boys</t>
  </si>
  <si>
    <t>Girls</t>
  </si>
  <si>
    <t>Number of Participants=</t>
  </si>
  <si>
    <t>Percentage of Participants=</t>
  </si>
  <si>
    <t>Distribution of Participants by Ethnicity</t>
  </si>
  <si>
    <t>African-American (Not of Hispanic origin)</t>
  </si>
  <si>
    <t>American Indian or Alaskan Native</t>
  </si>
  <si>
    <t>Asian/Pacific Islander</t>
  </si>
  <si>
    <t xml:space="preserve">Hispanic/Latino </t>
  </si>
  <si>
    <t>Multi-Racial</t>
  </si>
  <si>
    <t>White (Not of Hispanic origin)</t>
  </si>
  <si>
    <t>Knowledge Test Score</t>
  </si>
  <si>
    <t>Mean of the Knowledge Test Score Before Training</t>
  </si>
  <si>
    <t>Mean of the Knowledge Test Score After Training</t>
  </si>
  <si>
    <t>Standard Deviation of the Knowledge Test Score Before Training</t>
  </si>
  <si>
    <t>Standard Deviation of the Knowledge Test Score After Training</t>
  </si>
  <si>
    <t>Participants' Levels of Satisfaction with:</t>
  </si>
  <si>
    <t>Activities</t>
  </si>
  <si>
    <t>This class</t>
  </si>
  <si>
    <t>Mean</t>
  </si>
  <si>
    <t>Standard Deviation</t>
  </si>
  <si>
    <t>Percentage of the participants who said 'Poor'.</t>
  </si>
  <si>
    <t>Percentage of the participants who said 'Fair'.</t>
  </si>
  <si>
    <t>Percentage of the participants who said 'Good'.</t>
  </si>
  <si>
    <t>Percentage of the participants who said 'Very Good'.</t>
  </si>
  <si>
    <t>Training Impact in Building Participants' Knowledge</t>
  </si>
  <si>
    <t>Number of Participants Who Improved Their Knowledge</t>
  </si>
  <si>
    <t>Percentage of the Participants Who Improved Their Knowledge</t>
  </si>
  <si>
    <t>Percentage of the participants who said 'No'.</t>
  </si>
  <si>
    <t>Percentage of the participants who said 'Yes'.</t>
  </si>
  <si>
    <t>Percentage of the participants who said 'I Might'.</t>
  </si>
  <si>
    <t>Potential Practice/Behavior Changes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</si>
</sst>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</numFmts>
  <fonts count="4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u val="single"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0"/>
    </font>
    <font>
      <b/>
      <sz val="12"/>
      <color indexed="8"/>
      <name val="Arial"/>
      <family val="0"/>
    </font>
    <font>
      <sz val="9.6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9" fontId="0" fillId="0" borderId="0" xfId="57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Participants by Gender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225"/>
          <c:y val="0.2865"/>
          <c:w val="0.3035"/>
          <c:h val="0.55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Sheet2!$B$1:$C$1</c:f>
              <c:strCache>
                <c:ptCount val="2"/>
                <c:pt idx="0">
                  <c:v>Boys</c:v>
                </c:pt>
                <c:pt idx="1">
                  <c:v>Girls</c:v>
                </c:pt>
              </c:strCache>
            </c:strRef>
          </c:cat>
          <c:val>
            <c:numRef>
              <c:f>Sheet2!$B$2:$C$2</c:f>
              <c:numCache>
                <c:ptCount val="2"/>
                <c:pt idx="0">
                  <c:v>6</c:v>
                </c:pt>
                <c:pt idx="1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75"/>
          <c:y val="0.4985"/>
          <c:w val="0.08375"/>
          <c:h val="0.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Participants by Ethnicity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5"/>
          <c:y val="0.2865"/>
          <c:w val="0.3005"/>
          <c:h val="0.55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Sheet2!$B$4:$G$4</c:f>
              <c:strCache>
                <c:ptCount val="6"/>
                <c:pt idx="0">
                  <c:v>African-American (Not of Hispanic origin)</c:v>
                </c:pt>
                <c:pt idx="1">
                  <c:v>American Indian or Alaskan Native</c:v>
                </c:pt>
                <c:pt idx="2">
                  <c:v>Asian/Pacific Islander</c:v>
                </c:pt>
                <c:pt idx="3">
                  <c:v>Hispanic/Latino </c:v>
                </c:pt>
                <c:pt idx="4">
                  <c:v>Multi-Racial</c:v>
                </c:pt>
                <c:pt idx="5">
                  <c:v>White (Not of Hispanic origin)</c:v>
                </c:pt>
              </c:strCache>
            </c:strRef>
          </c:cat>
          <c:val>
            <c:numRef>
              <c:f>Sheet2!$B$5:$G$5</c:f>
              <c:numCache>
                <c:ptCount val="6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5"/>
          <c:y val="0.2235"/>
          <c:w val="0.32125"/>
          <c:h val="0.6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Participants' Levels of Satisfaction with the Training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5475"/>
          <c:w val="0.929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Sheet2!$B$7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Sheet2!$A$8:$A$10</c:f>
              <c:strCache>
                <c:ptCount val="3"/>
                <c:pt idx="0">
                  <c:v>Teachers</c:v>
                </c:pt>
                <c:pt idx="1">
                  <c:v>Activities</c:v>
                </c:pt>
                <c:pt idx="2">
                  <c:v>This class</c:v>
                </c:pt>
              </c:strCache>
            </c:strRef>
          </c:cat>
          <c:val>
            <c:numRef>
              <c:f>Sheet2!$B$8:$B$10</c:f>
              <c:numCache>
                <c:ptCount val="3"/>
                <c:pt idx="0">
                  <c:v>3.4</c:v>
                </c:pt>
                <c:pt idx="1">
                  <c:v>2.9</c:v>
                </c:pt>
                <c:pt idx="2">
                  <c:v>3.1</c:v>
                </c:pt>
              </c:numCache>
            </c:numRef>
          </c:val>
        </c:ser>
        <c:axId val="22697842"/>
        <c:axId val="2953987"/>
      </c:barChart>
      <c:catAx>
        <c:axId val="2269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3987"/>
        <c:crosses val="autoZero"/>
        <c:auto val="1"/>
        <c:lblOffset val="100"/>
        <c:tickLblSkip val="1"/>
        <c:noMultiLvlLbl val="0"/>
      </c:catAx>
      <c:valAx>
        <c:axId val="2953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Means of Ratings (1=Poor, 4=Very Good)</a:t>
                </a:r>
              </a:p>
            </c:rich>
          </c:tx>
          <c:layout>
            <c:manualLayout>
              <c:xMode val="factor"/>
              <c:yMode val="factor"/>
              <c:x val="0.00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978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Participants Potential Practice/Behavior Changes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125"/>
          <c:w val="0.6245"/>
          <c:h val="0.76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Sheet2!$B$16</c:f>
              <c:strCache>
                <c:ptCount val="1"/>
                <c:pt idx="0">
                  <c:v>Percentage of the participants who said 'No'.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Sheet2!$A$17:$A$22</c:f>
              <c:strCache>
                <c:ptCount val="6"/>
                <c:pt idx="0">
                  <c:v>Learn more about science? </c:v>
                </c:pt>
                <c:pt idx="1">
                  <c:v>Read more about eco-systems?</c:v>
                </c:pt>
                <c:pt idx="2">
                  <c:v>Select science as your favorite subject?</c:v>
                </c:pt>
                <c:pt idx="3">
                  <c:v>Be more interested in your school work?</c:v>
                </c:pt>
                <c:pt idx="4">
                  <c:v>Tell what you learned to others in your family?</c:v>
                </c:pt>
                <c:pt idx="5">
                  <c:v>Preserve eco-systems?</c:v>
                </c:pt>
              </c:strCache>
            </c:strRef>
          </c:cat>
          <c:val>
            <c:numRef>
              <c:f>Sheet2!$B$17:$B$22</c:f>
              <c:numCache>
                <c:ptCount val="6"/>
                <c:pt idx="0">
                  <c:v>0.2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Sheet2!$C$16</c:f>
              <c:strCache>
                <c:ptCount val="1"/>
                <c:pt idx="0">
                  <c:v>Percentage of the participants who said 'I Might'.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Sheet2!$A$17:$A$22</c:f>
              <c:strCache>
                <c:ptCount val="6"/>
                <c:pt idx="0">
                  <c:v>Learn more about science? </c:v>
                </c:pt>
                <c:pt idx="1">
                  <c:v>Read more about eco-systems?</c:v>
                </c:pt>
                <c:pt idx="2">
                  <c:v>Select science as your favorite subject?</c:v>
                </c:pt>
                <c:pt idx="3">
                  <c:v>Be more interested in your school work?</c:v>
                </c:pt>
                <c:pt idx="4">
                  <c:v>Tell what you learned to others in your family?</c:v>
                </c:pt>
                <c:pt idx="5">
                  <c:v>Preserve eco-systems?</c:v>
                </c:pt>
              </c:strCache>
            </c:strRef>
          </c:cat>
          <c:val>
            <c:numRef>
              <c:f>Sheet2!$C$17:$C$22</c:f>
              <c:numCache>
                <c:ptCount val="6"/>
                <c:pt idx="0">
                  <c:v>0.3</c:v>
                </c:pt>
                <c:pt idx="1">
                  <c:v>0.4</c:v>
                </c:pt>
                <c:pt idx="2">
                  <c:v>0.3</c:v>
                </c:pt>
                <c:pt idx="3">
                  <c:v>0.4</c:v>
                </c:pt>
                <c:pt idx="4">
                  <c:v>0.3</c:v>
                </c:pt>
                <c:pt idx="5">
                  <c:v>0.4</c:v>
                </c:pt>
              </c:numCache>
            </c:numRef>
          </c:val>
        </c:ser>
        <c:ser>
          <c:idx val="2"/>
          <c:order val="2"/>
          <c:tx>
            <c:strRef>
              <c:f>Sheet2!$D$16</c:f>
              <c:strCache>
                <c:ptCount val="1"/>
                <c:pt idx="0">
                  <c:v>Percentage of the participants who said 'Yes'.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Sheet2!$A$17:$A$22</c:f>
              <c:strCache>
                <c:ptCount val="6"/>
                <c:pt idx="0">
                  <c:v>Learn more about science? </c:v>
                </c:pt>
                <c:pt idx="1">
                  <c:v>Read more about eco-systems?</c:v>
                </c:pt>
                <c:pt idx="2">
                  <c:v>Select science as your favorite subject?</c:v>
                </c:pt>
                <c:pt idx="3">
                  <c:v>Be more interested in your school work?</c:v>
                </c:pt>
                <c:pt idx="4">
                  <c:v>Tell what you learned to others in your family?</c:v>
                </c:pt>
                <c:pt idx="5">
                  <c:v>Preserve eco-systems?</c:v>
                </c:pt>
              </c:strCache>
            </c:strRef>
          </c:cat>
          <c:val>
            <c:numRef>
              <c:f>Sheet2!$D$17:$D$22</c:f>
              <c:numCache>
                <c:ptCount val="6"/>
                <c:pt idx="0">
                  <c:v>0.5</c:v>
                </c:pt>
                <c:pt idx="1">
                  <c:v>0.5</c:v>
                </c:pt>
                <c:pt idx="2">
                  <c:v>0.7</c:v>
                </c:pt>
                <c:pt idx="3">
                  <c:v>0.6</c:v>
                </c:pt>
                <c:pt idx="4">
                  <c:v>0.7</c:v>
                </c:pt>
                <c:pt idx="5">
                  <c:v>0.6</c:v>
                </c:pt>
              </c:numCache>
            </c:numRef>
          </c:val>
        </c:ser>
        <c:axId val="26585884"/>
        <c:axId val="37946365"/>
      </c:barChart>
      <c:catAx>
        <c:axId val="26585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46365"/>
        <c:crosses val="autoZero"/>
        <c:auto val="1"/>
        <c:lblOffset val="100"/>
        <c:tickLblSkip val="1"/>
        <c:noMultiLvlLbl val="0"/>
      </c:catAx>
      <c:valAx>
        <c:axId val="37946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Participants</a:t>
                </a:r>
              </a:p>
            </c:rich>
          </c:tx>
          <c:layout>
            <c:manualLayout>
              <c:xMode val="factor"/>
              <c:yMode val="factor"/>
              <c:x val="0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858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25"/>
          <c:y val="0.32975"/>
          <c:w val="0.3355"/>
          <c:h val="0.3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11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609600" y="161925"/>
        <a:ext cx="61055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22</xdr:col>
      <xdr:colOff>66675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7315200" y="161925"/>
        <a:ext cx="61626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23</xdr:row>
      <xdr:rowOff>142875</xdr:rowOff>
    </xdr:from>
    <xdr:to>
      <xdr:col>11</xdr:col>
      <xdr:colOff>9525</xdr:colOff>
      <xdr:row>44</xdr:row>
      <xdr:rowOff>28575</xdr:rowOff>
    </xdr:to>
    <xdr:graphicFrame>
      <xdr:nvGraphicFramePr>
        <xdr:cNvPr id="3" name="Chart 3"/>
        <xdr:cNvGraphicFramePr/>
      </xdr:nvGraphicFramePr>
      <xdr:xfrm>
        <a:off x="590550" y="3867150"/>
        <a:ext cx="6124575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24</xdr:row>
      <xdr:rowOff>0</xdr:rowOff>
    </xdr:from>
    <xdr:to>
      <xdr:col>22</xdr:col>
      <xdr:colOff>9525</xdr:colOff>
      <xdr:row>47</xdr:row>
      <xdr:rowOff>0</xdr:rowOff>
    </xdr:to>
    <xdr:graphicFrame>
      <xdr:nvGraphicFramePr>
        <xdr:cNvPr id="4" name="Chart 4"/>
        <xdr:cNvGraphicFramePr/>
      </xdr:nvGraphicFramePr>
      <xdr:xfrm>
        <a:off x="7315200" y="3886200"/>
        <a:ext cx="610552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52.57421875" style="0" customWidth="1"/>
  </cols>
  <sheetData>
    <row r="1" spans="1:251" ht="12.75">
      <c r="A1" s="1" t="s">
        <v>0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24</v>
      </c>
      <c r="I1" s="2" t="s">
        <v>25</v>
      </c>
      <c r="J1" s="2" t="s">
        <v>26</v>
      </c>
      <c r="K1" s="2" t="s">
        <v>27</v>
      </c>
      <c r="L1" s="2" t="s">
        <v>28</v>
      </c>
      <c r="M1" s="2" t="s">
        <v>29</v>
      </c>
      <c r="N1" s="2" t="s">
        <v>30</v>
      </c>
      <c r="O1" s="2" t="s">
        <v>31</v>
      </c>
      <c r="P1" s="2" t="s">
        <v>32</v>
      </c>
      <c r="Q1" s="2" t="s">
        <v>33</v>
      </c>
      <c r="R1" s="2" t="s">
        <v>34</v>
      </c>
      <c r="S1" s="2" t="s">
        <v>35</v>
      </c>
      <c r="T1" s="2" t="s">
        <v>36</v>
      </c>
      <c r="U1" s="2" t="s">
        <v>37</v>
      </c>
      <c r="V1" s="2" t="s">
        <v>38</v>
      </c>
      <c r="W1" s="2" t="s">
        <v>39</v>
      </c>
      <c r="X1" s="2" t="s">
        <v>40</v>
      </c>
      <c r="Y1" s="2" t="s">
        <v>41</v>
      </c>
      <c r="Z1" s="2" t="s">
        <v>42</v>
      </c>
      <c r="AA1" s="2" t="s">
        <v>43</v>
      </c>
      <c r="AB1" s="2" t="s">
        <v>44</v>
      </c>
      <c r="AC1" s="2" t="s">
        <v>45</v>
      </c>
      <c r="AD1" s="2" t="s">
        <v>46</v>
      </c>
      <c r="AE1" s="2" t="s">
        <v>47</v>
      </c>
      <c r="AF1" s="2" t="s">
        <v>48</v>
      </c>
      <c r="AG1" s="2" t="s">
        <v>49</v>
      </c>
      <c r="AH1" s="2" t="s">
        <v>50</v>
      </c>
      <c r="AI1" s="2" t="s">
        <v>51</v>
      </c>
      <c r="AJ1" s="2" t="s">
        <v>52</v>
      </c>
      <c r="AK1" s="2" t="s">
        <v>53</v>
      </c>
      <c r="AL1" s="2" t="s">
        <v>54</v>
      </c>
      <c r="AM1" s="2" t="s">
        <v>55</v>
      </c>
      <c r="AN1" s="2" t="s">
        <v>56</v>
      </c>
      <c r="AO1" s="2" t="s">
        <v>57</v>
      </c>
      <c r="AP1" s="2" t="s">
        <v>58</v>
      </c>
      <c r="AQ1" s="2" t="s">
        <v>59</v>
      </c>
      <c r="AR1" s="2" t="s">
        <v>60</v>
      </c>
      <c r="AS1" s="2" t="s">
        <v>61</v>
      </c>
      <c r="AT1" s="2" t="s">
        <v>62</v>
      </c>
      <c r="AU1" s="2" t="s">
        <v>63</v>
      </c>
      <c r="AV1" s="2" t="s">
        <v>64</v>
      </c>
      <c r="AW1" s="2" t="s">
        <v>65</v>
      </c>
      <c r="AX1" s="2" t="s">
        <v>66</v>
      </c>
      <c r="AY1" s="2" t="s">
        <v>67</v>
      </c>
      <c r="AZ1" s="2" t="s">
        <v>68</v>
      </c>
      <c r="BA1" s="2" t="s">
        <v>69</v>
      </c>
      <c r="BB1" s="2" t="s">
        <v>70</v>
      </c>
      <c r="BC1" s="2" t="s">
        <v>71</v>
      </c>
      <c r="BD1" s="2" t="s">
        <v>72</v>
      </c>
      <c r="BE1" s="2" t="s">
        <v>73</v>
      </c>
      <c r="BF1" s="2" t="s">
        <v>74</v>
      </c>
      <c r="BG1" s="2" t="s">
        <v>75</v>
      </c>
      <c r="BH1" s="2" t="s">
        <v>76</v>
      </c>
      <c r="BI1" s="2" t="s">
        <v>77</v>
      </c>
      <c r="BJ1" s="2" t="s">
        <v>78</v>
      </c>
      <c r="BK1" s="2" t="s">
        <v>79</v>
      </c>
      <c r="BL1" s="2" t="s">
        <v>80</v>
      </c>
      <c r="BM1" s="2" t="s">
        <v>81</v>
      </c>
      <c r="BN1" s="2" t="s">
        <v>82</v>
      </c>
      <c r="BO1" s="2" t="s">
        <v>83</v>
      </c>
      <c r="BP1" s="2" t="s">
        <v>84</v>
      </c>
      <c r="BQ1" s="2" t="s">
        <v>85</v>
      </c>
      <c r="BR1" s="2" t="s">
        <v>86</v>
      </c>
      <c r="BS1" s="2" t="s">
        <v>87</v>
      </c>
      <c r="BT1" s="2" t="s">
        <v>88</v>
      </c>
      <c r="BU1" s="2" t="s">
        <v>89</v>
      </c>
      <c r="BV1" s="2" t="s">
        <v>90</v>
      </c>
      <c r="BW1" s="2" t="s">
        <v>91</v>
      </c>
      <c r="BX1" s="2" t="s">
        <v>92</v>
      </c>
      <c r="BY1" s="2" t="s">
        <v>93</v>
      </c>
      <c r="BZ1" s="2" t="s">
        <v>94</v>
      </c>
      <c r="CA1" s="2" t="s">
        <v>95</v>
      </c>
      <c r="CB1" s="2" t="s">
        <v>96</v>
      </c>
      <c r="CC1" s="2" t="s">
        <v>97</v>
      </c>
      <c r="CD1" s="2" t="s">
        <v>98</v>
      </c>
      <c r="CE1" s="2" t="s">
        <v>99</v>
      </c>
      <c r="CF1" s="2" t="s">
        <v>100</v>
      </c>
      <c r="CG1" s="2" t="s">
        <v>101</v>
      </c>
      <c r="CH1" s="2" t="s">
        <v>102</v>
      </c>
      <c r="CI1" s="2" t="s">
        <v>103</v>
      </c>
      <c r="CJ1" s="2" t="s">
        <v>104</v>
      </c>
      <c r="CK1" s="2" t="s">
        <v>105</v>
      </c>
      <c r="CL1" s="2" t="s">
        <v>106</v>
      </c>
      <c r="CM1" s="2" t="s">
        <v>107</v>
      </c>
      <c r="CN1" s="2" t="s">
        <v>108</v>
      </c>
      <c r="CO1" s="2" t="s">
        <v>109</v>
      </c>
      <c r="CP1" s="2" t="s">
        <v>110</v>
      </c>
      <c r="CQ1" s="2" t="s">
        <v>111</v>
      </c>
      <c r="CR1" s="2" t="s">
        <v>112</v>
      </c>
      <c r="CS1" s="2" t="s">
        <v>113</v>
      </c>
      <c r="CT1" s="2" t="s">
        <v>114</v>
      </c>
      <c r="CU1" s="2" t="s">
        <v>115</v>
      </c>
      <c r="CV1" s="2" t="s">
        <v>116</v>
      </c>
      <c r="CW1" s="2" t="s">
        <v>117</v>
      </c>
      <c r="CX1" s="2" t="s">
        <v>118</v>
      </c>
      <c r="CY1" s="2" t="s">
        <v>119</v>
      </c>
      <c r="CZ1" s="2" t="s">
        <v>120</v>
      </c>
      <c r="DA1" s="2" t="s">
        <v>121</v>
      </c>
      <c r="DB1" s="2" t="s">
        <v>122</v>
      </c>
      <c r="DC1" s="2" t="s">
        <v>123</v>
      </c>
      <c r="DD1" s="2" t="s">
        <v>124</v>
      </c>
      <c r="DE1" s="2" t="s">
        <v>125</v>
      </c>
      <c r="DF1" s="2" t="s">
        <v>126</v>
      </c>
      <c r="DG1" s="2" t="s">
        <v>127</v>
      </c>
      <c r="DH1" s="2" t="s">
        <v>128</v>
      </c>
      <c r="DI1" s="2" t="s">
        <v>129</v>
      </c>
      <c r="DJ1" s="2" t="s">
        <v>130</v>
      </c>
      <c r="DK1" s="2" t="s">
        <v>131</v>
      </c>
      <c r="DL1" s="2" t="s">
        <v>132</v>
      </c>
      <c r="DM1" s="2" t="s">
        <v>133</v>
      </c>
      <c r="DN1" s="2" t="s">
        <v>134</v>
      </c>
      <c r="DO1" s="2" t="s">
        <v>135</v>
      </c>
      <c r="DP1" s="2" t="s">
        <v>136</v>
      </c>
      <c r="DQ1" s="2" t="s">
        <v>137</v>
      </c>
      <c r="DR1" s="2" t="s">
        <v>138</v>
      </c>
      <c r="DS1" s="2" t="s">
        <v>139</v>
      </c>
      <c r="DT1" s="2" t="s">
        <v>140</v>
      </c>
      <c r="DU1" s="2" t="s">
        <v>141</v>
      </c>
      <c r="DV1" s="2" t="s">
        <v>142</v>
      </c>
      <c r="DW1" s="2" t="s">
        <v>143</v>
      </c>
      <c r="DX1" s="2" t="s">
        <v>144</v>
      </c>
      <c r="DY1" s="2" t="s">
        <v>145</v>
      </c>
      <c r="DZ1" s="2" t="s">
        <v>146</v>
      </c>
      <c r="EA1" s="2" t="s">
        <v>147</v>
      </c>
      <c r="EB1" s="2" t="s">
        <v>148</v>
      </c>
      <c r="EC1" s="2" t="s">
        <v>149</v>
      </c>
      <c r="ED1" s="2" t="s">
        <v>150</v>
      </c>
      <c r="EE1" s="2" t="s">
        <v>151</v>
      </c>
      <c r="EF1" s="2" t="s">
        <v>152</v>
      </c>
      <c r="EG1" s="2" t="s">
        <v>153</v>
      </c>
      <c r="EH1" s="2" t="s">
        <v>154</v>
      </c>
      <c r="EI1" s="2" t="s">
        <v>155</v>
      </c>
      <c r="EJ1" s="2" t="s">
        <v>156</v>
      </c>
      <c r="EK1" s="2" t="s">
        <v>157</v>
      </c>
      <c r="EL1" s="2" t="s">
        <v>158</v>
      </c>
      <c r="EM1" s="2" t="s">
        <v>159</v>
      </c>
      <c r="EN1" s="2" t="s">
        <v>160</v>
      </c>
      <c r="EO1" s="2" t="s">
        <v>161</v>
      </c>
      <c r="EP1" s="2" t="s">
        <v>162</v>
      </c>
      <c r="EQ1" s="2" t="s">
        <v>163</v>
      </c>
      <c r="ER1" s="2" t="s">
        <v>164</v>
      </c>
      <c r="ES1" s="2" t="s">
        <v>165</v>
      </c>
      <c r="ET1" s="2" t="s">
        <v>166</v>
      </c>
      <c r="EU1" s="2" t="s">
        <v>167</v>
      </c>
      <c r="EV1" s="2" t="s">
        <v>168</v>
      </c>
      <c r="EW1" s="2" t="s">
        <v>169</v>
      </c>
      <c r="EX1" s="2" t="s">
        <v>170</v>
      </c>
      <c r="EY1" s="2" t="s">
        <v>171</v>
      </c>
      <c r="EZ1" s="2" t="s">
        <v>172</v>
      </c>
      <c r="FA1" s="2" t="s">
        <v>173</v>
      </c>
      <c r="FB1" s="2" t="s">
        <v>174</v>
      </c>
      <c r="FC1" s="2" t="s">
        <v>175</v>
      </c>
      <c r="FD1" s="2" t="s">
        <v>176</v>
      </c>
      <c r="FE1" s="2" t="s">
        <v>177</v>
      </c>
      <c r="FF1" s="2" t="s">
        <v>178</v>
      </c>
      <c r="FG1" s="2" t="s">
        <v>179</v>
      </c>
      <c r="FH1" s="2" t="s">
        <v>180</v>
      </c>
      <c r="FI1" s="2" t="s">
        <v>181</v>
      </c>
      <c r="FJ1" s="2" t="s">
        <v>182</v>
      </c>
      <c r="FK1" s="2" t="s">
        <v>183</v>
      </c>
      <c r="FL1" s="2" t="s">
        <v>184</v>
      </c>
      <c r="FM1" s="2" t="s">
        <v>185</v>
      </c>
      <c r="FN1" s="2" t="s">
        <v>186</v>
      </c>
      <c r="FO1" s="2" t="s">
        <v>187</v>
      </c>
      <c r="FP1" s="2" t="s">
        <v>188</v>
      </c>
      <c r="FQ1" s="2" t="s">
        <v>189</v>
      </c>
      <c r="FR1" s="2" t="s">
        <v>190</v>
      </c>
      <c r="FS1" s="2" t="s">
        <v>191</v>
      </c>
      <c r="FT1" s="2" t="s">
        <v>192</v>
      </c>
      <c r="FU1" s="2" t="s">
        <v>193</v>
      </c>
      <c r="FV1" s="2" t="s">
        <v>194</v>
      </c>
      <c r="FW1" s="2" t="s">
        <v>195</v>
      </c>
      <c r="FX1" s="2" t="s">
        <v>196</v>
      </c>
      <c r="FY1" s="2" t="s">
        <v>197</v>
      </c>
      <c r="FZ1" s="2" t="s">
        <v>198</v>
      </c>
      <c r="GA1" s="2" t="s">
        <v>199</v>
      </c>
      <c r="GB1" s="2" t="s">
        <v>200</v>
      </c>
      <c r="GC1" s="2" t="s">
        <v>201</v>
      </c>
      <c r="GD1" s="2" t="s">
        <v>202</v>
      </c>
      <c r="GE1" s="2" t="s">
        <v>203</v>
      </c>
      <c r="GF1" s="2" t="s">
        <v>204</v>
      </c>
      <c r="GG1" s="2" t="s">
        <v>205</v>
      </c>
      <c r="GH1" s="2" t="s">
        <v>206</v>
      </c>
      <c r="GI1" s="2" t="s">
        <v>207</v>
      </c>
      <c r="GJ1" s="2" t="s">
        <v>208</v>
      </c>
      <c r="GK1" s="2" t="s">
        <v>209</v>
      </c>
      <c r="GL1" s="2" t="s">
        <v>210</v>
      </c>
      <c r="GM1" s="2" t="s">
        <v>211</v>
      </c>
      <c r="GN1" s="2" t="s">
        <v>212</v>
      </c>
      <c r="GO1" s="2" t="s">
        <v>213</v>
      </c>
      <c r="GP1" s="2" t="s">
        <v>214</v>
      </c>
      <c r="GQ1" s="2" t="s">
        <v>215</v>
      </c>
      <c r="GR1" s="2" t="s">
        <v>216</v>
      </c>
      <c r="GS1" s="2" t="s">
        <v>217</v>
      </c>
      <c r="GT1" s="2" t="s">
        <v>218</v>
      </c>
      <c r="GU1" s="2" t="s">
        <v>219</v>
      </c>
      <c r="GV1" s="2" t="s">
        <v>220</v>
      </c>
      <c r="GW1" s="2" t="s">
        <v>221</v>
      </c>
      <c r="GX1" s="2" t="s">
        <v>222</v>
      </c>
      <c r="GY1" s="2" t="s">
        <v>223</v>
      </c>
      <c r="GZ1" s="2" t="s">
        <v>224</v>
      </c>
      <c r="HA1" s="2" t="s">
        <v>225</v>
      </c>
      <c r="HB1" s="2" t="s">
        <v>226</v>
      </c>
      <c r="HC1" s="2" t="s">
        <v>227</v>
      </c>
      <c r="HD1" s="2" t="s">
        <v>228</v>
      </c>
      <c r="HE1" s="2" t="s">
        <v>229</v>
      </c>
      <c r="HF1" s="2" t="s">
        <v>230</v>
      </c>
      <c r="HG1" s="2" t="s">
        <v>231</v>
      </c>
      <c r="HH1" s="2" t="s">
        <v>232</v>
      </c>
      <c r="HI1" s="2" t="s">
        <v>233</v>
      </c>
      <c r="HJ1" s="2" t="s">
        <v>234</v>
      </c>
      <c r="HK1" s="2" t="s">
        <v>235</v>
      </c>
      <c r="HL1" s="2" t="s">
        <v>236</v>
      </c>
      <c r="HM1" s="2" t="s">
        <v>237</v>
      </c>
      <c r="HN1" s="2" t="s">
        <v>238</v>
      </c>
      <c r="HO1" s="2" t="s">
        <v>239</v>
      </c>
      <c r="HP1" s="2" t="s">
        <v>240</v>
      </c>
      <c r="HQ1" s="2" t="s">
        <v>241</v>
      </c>
      <c r="HR1" s="2" t="s">
        <v>242</v>
      </c>
      <c r="HS1" s="2" t="s">
        <v>243</v>
      </c>
      <c r="HT1" s="2" t="s">
        <v>244</v>
      </c>
      <c r="HU1" s="2" t="s">
        <v>245</v>
      </c>
      <c r="HV1" s="2" t="s">
        <v>246</v>
      </c>
      <c r="HW1" s="2" t="s">
        <v>247</v>
      </c>
      <c r="HX1" s="2" t="s">
        <v>248</v>
      </c>
      <c r="HY1" s="2" t="s">
        <v>249</v>
      </c>
      <c r="HZ1" s="2" t="s">
        <v>250</v>
      </c>
      <c r="IA1" s="2" t="s">
        <v>251</v>
      </c>
      <c r="IB1" s="2" t="s">
        <v>252</v>
      </c>
      <c r="IC1" s="2" t="s">
        <v>253</v>
      </c>
      <c r="ID1" s="2" t="s">
        <v>254</v>
      </c>
      <c r="IE1" s="2" t="s">
        <v>255</v>
      </c>
      <c r="IF1" s="2" t="s">
        <v>256</v>
      </c>
      <c r="IG1" s="2" t="s">
        <v>257</v>
      </c>
      <c r="IH1" s="2" t="s">
        <v>258</v>
      </c>
      <c r="II1" s="2" t="s">
        <v>259</v>
      </c>
      <c r="IJ1" s="2" t="s">
        <v>260</v>
      </c>
      <c r="IK1" s="2" t="s">
        <v>261</v>
      </c>
      <c r="IL1" s="2" t="s">
        <v>262</v>
      </c>
      <c r="IM1" s="2" t="s">
        <v>263</v>
      </c>
      <c r="IN1" s="2" t="s">
        <v>264</v>
      </c>
      <c r="IO1" s="2" t="s">
        <v>265</v>
      </c>
      <c r="IP1" s="2" t="s">
        <v>266</v>
      </c>
      <c r="IQ1" s="2" t="s">
        <v>267</v>
      </c>
    </row>
    <row r="2" spans="1:11" ht="12.75">
      <c r="A2" s="13" t="s">
        <v>1</v>
      </c>
      <c r="B2">
        <v>40</v>
      </c>
      <c r="C2">
        <v>60</v>
      </c>
      <c r="D2">
        <v>40</v>
      </c>
      <c r="E2">
        <v>60</v>
      </c>
      <c r="F2">
        <v>80</v>
      </c>
      <c r="G2">
        <v>60</v>
      </c>
      <c r="H2">
        <v>40</v>
      </c>
      <c r="I2">
        <v>60</v>
      </c>
      <c r="J2">
        <v>40</v>
      </c>
      <c r="K2">
        <v>20</v>
      </c>
    </row>
    <row r="3" spans="1:11" ht="12.75">
      <c r="A3" s="13" t="s">
        <v>2</v>
      </c>
      <c r="B3">
        <v>11</v>
      </c>
      <c r="C3">
        <v>10</v>
      </c>
      <c r="D3">
        <v>10</v>
      </c>
      <c r="E3">
        <v>12</v>
      </c>
      <c r="F3">
        <v>12</v>
      </c>
      <c r="G3">
        <v>13</v>
      </c>
      <c r="H3">
        <v>12</v>
      </c>
      <c r="I3">
        <v>11</v>
      </c>
      <c r="J3">
        <v>12</v>
      </c>
      <c r="K3">
        <v>12</v>
      </c>
    </row>
    <row r="4" spans="1:11" ht="12.75">
      <c r="A4" s="13" t="s">
        <v>3</v>
      </c>
      <c r="B4">
        <v>1</v>
      </c>
      <c r="C4">
        <v>2</v>
      </c>
      <c r="D4">
        <v>2</v>
      </c>
      <c r="E4">
        <v>1</v>
      </c>
      <c r="F4">
        <v>2</v>
      </c>
      <c r="G4">
        <v>1</v>
      </c>
      <c r="H4">
        <v>2</v>
      </c>
      <c r="I4">
        <v>1</v>
      </c>
      <c r="J4">
        <v>1</v>
      </c>
      <c r="K4">
        <v>1</v>
      </c>
    </row>
    <row r="5" spans="1:11" ht="12.75">
      <c r="A5" s="13" t="s">
        <v>4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1</v>
      </c>
      <c r="I5">
        <v>6</v>
      </c>
      <c r="J5">
        <v>6</v>
      </c>
      <c r="K5">
        <v>1</v>
      </c>
    </row>
    <row r="6" ht="12.75">
      <c r="A6" s="13"/>
    </row>
    <row r="7" ht="12.75">
      <c r="A7" s="1" t="s">
        <v>5</v>
      </c>
    </row>
    <row r="8" spans="1:11" ht="12.75">
      <c r="A8" s="13" t="s">
        <v>6</v>
      </c>
      <c r="B8">
        <v>100</v>
      </c>
      <c r="C8">
        <v>80</v>
      </c>
      <c r="D8">
        <v>100</v>
      </c>
      <c r="E8">
        <v>80</v>
      </c>
      <c r="F8">
        <v>80</v>
      </c>
      <c r="G8">
        <v>80</v>
      </c>
      <c r="H8">
        <v>100</v>
      </c>
      <c r="I8">
        <v>100</v>
      </c>
      <c r="J8">
        <v>80</v>
      </c>
      <c r="K8">
        <v>60</v>
      </c>
    </row>
    <row r="9" ht="13.5" thickBot="1">
      <c r="A9" s="17" t="s">
        <v>7</v>
      </c>
    </row>
    <row r="10" spans="1:11" ht="13.5" thickBot="1">
      <c r="A10" s="14" t="s">
        <v>8</v>
      </c>
      <c r="B10">
        <v>1</v>
      </c>
      <c r="C10">
        <v>2</v>
      </c>
      <c r="D10">
        <v>3</v>
      </c>
      <c r="E10">
        <v>2</v>
      </c>
      <c r="F10">
        <v>3</v>
      </c>
      <c r="G10">
        <v>3</v>
      </c>
      <c r="H10">
        <v>3</v>
      </c>
      <c r="I10">
        <v>3</v>
      </c>
      <c r="J10">
        <v>2</v>
      </c>
      <c r="K10">
        <v>1</v>
      </c>
    </row>
    <row r="11" spans="1:11" ht="13.5" thickBot="1">
      <c r="A11" s="15" t="s">
        <v>9</v>
      </c>
      <c r="B11">
        <v>2</v>
      </c>
      <c r="C11">
        <v>3</v>
      </c>
      <c r="D11">
        <v>3</v>
      </c>
      <c r="E11">
        <v>3</v>
      </c>
      <c r="F11">
        <v>2</v>
      </c>
      <c r="G11">
        <v>3</v>
      </c>
      <c r="H11">
        <v>2</v>
      </c>
      <c r="I11">
        <v>3</v>
      </c>
      <c r="J11">
        <v>2</v>
      </c>
      <c r="K11">
        <v>1</v>
      </c>
    </row>
    <row r="12" spans="1:11" ht="13.5" thickBot="1">
      <c r="A12" s="15" t="s">
        <v>10</v>
      </c>
      <c r="B12">
        <v>2</v>
      </c>
      <c r="C12">
        <v>3</v>
      </c>
      <c r="D12">
        <v>3</v>
      </c>
      <c r="E12">
        <v>3</v>
      </c>
      <c r="F12">
        <v>3</v>
      </c>
      <c r="G12">
        <v>3</v>
      </c>
      <c r="H12">
        <v>3</v>
      </c>
      <c r="I12">
        <v>3</v>
      </c>
      <c r="J12">
        <v>2</v>
      </c>
      <c r="K12">
        <v>2</v>
      </c>
    </row>
    <row r="13" spans="1:11" ht="13.5" thickBot="1">
      <c r="A13" s="15" t="s">
        <v>11</v>
      </c>
      <c r="B13">
        <v>3</v>
      </c>
      <c r="C13">
        <v>3</v>
      </c>
      <c r="D13">
        <v>3</v>
      </c>
      <c r="E13">
        <v>3</v>
      </c>
      <c r="F13">
        <v>3</v>
      </c>
      <c r="G13">
        <v>3</v>
      </c>
      <c r="H13">
        <v>2</v>
      </c>
      <c r="I13">
        <v>2</v>
      </c>
      <c r="J13">
        <v>2</v>
      </c>
      <c r="K13">
        <v>2</v>
      </c>
    </row>
    <row r="14" spans="1:11" ht="13.5" thickBot="1">
      <c r="A14" s="15" t="s">
        <v>12</v>
      </c>
      <c r="B14">
        <v>3</v>
      </c>
      <c r="C14">
        <v>3</v>
      </c>
      <c r="D14">
        <v>3</v>
      </c>
      <c r="E14">
        <v>2</v>
      </c>
      <c r="F14">
        <v>2</v>
      </c>
      <c r="G14">
        <v>3</v>
      </c>
      <c r="H14">
        <v>3</v>
      </c>
      <c r="I14">
        <v>3</v>
      </c>
      <c r="J14">
        <v>2</v>
      </c>
      <c r="K14">
        <v>3</v>
      </c>
    </row>
    <row r="15" spans="1:11" ht="12.75">
      <c r="A15" s="16" t="s">
        <v>13</v>
      </c>
      <c r="B15">
        <v>3</v>
      </c>
      <c r="C15">
        <v>2</v>
      </c>
      <c r="D15">
        <v>3</v>
      </c>
      <c r="E15">
        <v>3</v>
      </c>
      <c r="F15">
        <v>3</v>
      </c>
      <c r="G15">
        <v>3</v>
      </c>
      <c r="H15">
        <v>2</v>
      </c>
      <c r="I15">
        <v>2</v>
      </c>
      <c r="J15">
        <v>3</v>
      </c>
      <c r="K15">
        <v>2</v>
      </c>
    </row>
    <row r="16" ht="12.75">
      <c r="A16" s="18" t="s">
        <v>14</v>
      </c>
    </row>
    <row r="17" spans="1:11" ht="12.75">
      <c r="A17" s="9" t="s">
        <v>15</v>
      </c>
      <c r="B17">
        <v>3</v>
      </c>
      <c r="C17">
        <v>4</v>
      </c>
      <c r="D17">
        <v>4</v>
      </c>
      <c r="E17">
        <v>4</v>
      </c>
      <c r="F17">
        <v>4</v>
      </c>
      <c r="G17">
        <v>3</v>
      </c>
      <c r="H17">
        <v>4</v>
      </c>
      <c r="I17">
        <v>3</v>
      </c>
      <c r="J17">
        <v>3</v>
      </c>
      <c r="K17">
        <v>2</v>
      </c>
    </row>
    <row r="18" spans="1:11" ht="12.75">
      <c r="A18" s="9" t="s">
        <v>16</v>
      </c>
      <c r="B18">
        <v>3</v>
      </c>
      <c r="C18">
        <v>4</v>
      </c>
      <c r="D18">
        <v>3</v>
      </c>
      <c r="E18">
        <v>3</v>
      </c>
      <c r="F18">
        <v>3</v>
      </c>
      <c r="G18">
        <v>2</v>
      </c>
      <c r="H18">
        <v>3</v>
      </c>
      <c r="I18">
        <v>4</v>
      </c>
      <c r="J18">
        <v>3</v>
      </c>
      <c r="K18">
        <v>1</v>
      </c>
    </row>
    <row r="19" spans="1:11" ht="12.75">
      <c r="A19" s="9" t="s">
        <v>17</v>
      </c>
      <c r="B19">
        <v>4</v>
      </c>
      <c r="C19">
        <v>4</v>
      </c>
      <c r="D19">
        <v>4</v>
      </c>
      <c r="E19">
        <v>3</v>
      </c>
      <c r="F19">
        <v>3</v>
      </c>
      <c r="G19">
        <v>3</v>
      </c>
      <c r="H19">
        <v>4</v>
      </c>
      <c r="I19">
        <v>2</v>
      </c>
      <c r="J19">
        <v>2</v>
      </c>
      <c r="K19">
        <v>2</v>
      </c>
    </row>
    <row r="20" ht="12.75">
      <c r="A20" s="13"/>
    </row>
    <row r="21" spans="1:251" ht="12.75">
      <c r="A21" s="10" t="s">
        <v>268</v>
      </c>
      <c r="B21" s="19">
        <f>B8-B2</f>
        <v>60</v>
      </c>
      <c r="C21" s="19">
        <f aca="true" t="shared" si="0" ref="C21:BN21">C8-C2</f>
        <v>20</v>
      </c>
      <c r="D21" s="19">
        <f t="shared" si="0"/>
        <v>60</v>
      </c>
      <c r="E21" s="19">
        <f t="shared" si="0"/>
        <v>20</v>
      </c>
      <c r="F21" s="19">
        <f t="shared" si="0"/>
        <v>0</v>
      </c>
      <c r="G21" s="19">
        <f t="shared" si="0"/>
        <v>20</v>
      </c>
      <c r="H21" s="19">
        <f t="shared" si="0"/>
        <v>60</v>
      </c>
      <c r="I21" s="19">
        <f t="shared" si="0"/>
        <v>40</v>
      </c>
      <c r="J21" s="19">
        <f t="shared" si="0"/>
        <v>40</v>
      </c>
      <c r="K21" s="19">
        <f t="shared" si="0"/>
        <v>40</v>
      </c>
      <c r="L21" s="19">
        <f t="shared" si="0"/>
        <v>0</v>
      </c>
      <c r="M21" s="19">
        <f t="shared" si="0"/>
        <v>0</v>
      </c>
      <c r="N21" s="19">
        <f t="shared" si="0"/>
        <v>0</v>
      </c>
      <c r="O21" s="19">
        <f t="shared" si="0"/>
        <v>0</v>
      </c>
      <c r="P21" s="19">
        <f t="shared" si="0"/>
        <v>0</v>
      </c>
      <c r="Q21" s="19">
        <f t="shared" si="0"/>
        <v>0</v>
      </c>
      <c r="R21" s="19">
        <f t="shared" si="0"/>
        <v>0</v>
      </c>
      <c r="S21" s="19">
        <f t="shared" si="0"/>
        <v>0</v>
      </c>
      <c r="T21" s="19">
        <f t="shared" si="0"/>
        <v>0</v>
      </c>
      <c r="U21" s="19">
        <f t="shared" si="0"/>
        <v>0</v>
      </c>
      <c r="V21" s="19">
        <f t="shared" si="0"/>
        <v>0</v>
      </c>
      <c r="W21" s="19">
        <f t="shared" si="0"/>
        <v>0</v>
      </c>
      <c r="X21" s="19">
        <f t="shared" si="0"/>
        <v>0</v>
      </c>
      <c r="Y21" s="19">
        <f t="shared" si="0"/>
        <v>0</v>
      </c>
      <c r="Z21" s="19">
        <f t="shared" si="0"/>
        <v>0</v>
      </c>
      <c r="AA21" s="19">
        <f t="shared" si="0"/>
        <v>0</v>
      </c>
      <c r="AB21" s="19">
        <f t="shared" si="0"/>
        <v>0</v>
      </c>
      <c r="AC21" s="19">
        <f t="shared" si="0"/>
        <v>0</v>
      </c>
      <c r="AD21" s="19">
        <f t="shared" si="0"/>
        <v>0</v>
      </c>
      <c r="AE21" s="19">
        <f t="shared" si="0"/>
        <v>0</v>
      </c>
      <c r="AF21" s="19">
        <f t="shared" si="0"/>
        <v>0</v>
      </c>
      <c r="AG21" s="19">
        <f t="shared" si="0"/>
        <v>0</v>
      </c>
      <c r="AH21" s="19">
        <f t="shared" si="0"/>
        <v>0</v>
      </c>
      <c r="AI21" s="19">
        <f t="shared" si="0"/>
        <v>0</v>
      </c>
      <c r="AJ21" s="19">
        <f t="shared" si="0"/>
        <v>0</v>
      </c>
      <c r="AK21" s="19">
        <f t="shared" si="0"/>
        <v>0</v>
      </c>
      <c r="AL21" s="19">
        <f t="shared" si="0"/>
        <v>0</v>
      </c>
      <c r="AM21" s="19">
        <f t="shared" si="0"/>
        <v>0</v>
      </c>
      <c r="AN21" s="19">
        <f t="shared" si="0"/>
        <v>0</v>
      </c>
      <c r="AO21" s="19">
        <f t="shared" si="0"/>
        <v>0</v>
      </c>
      <c r="AP21" s="19">
        <f t="shared" si="0"/>
        <v>0</v>
      </c>
      <c r="AQ21" s="19">
        <f t="shared" si="0"/>
        <v>0</v>
      </c>
      <c r="AR21" s="19">
        <f t="shared" si="0"/>
        <v>0</v>
      </c>
      <c r="AS21" s="19">
        <f t="shared" si="0"/>
        <v>0</v>
      </c>
      <c r="AT21" s="19">
        <f t="shared" si="0"/>
        <v>0</v>
      </c>
      <c r="AU21" s="19">
        <f t="shared" si="0"/>
        <v>0</v>
      </c>
      <c r="AV21" s="19">
        <f t="shared" si="0"/>
        <v>0</v>
      </c>
      <c r="AW21" s="19">
        <f t="shared" si="0"/>
        <v>0</v>
      </c>
      <c r="AX21" s="19">
        <f t="shared" si="0"/>
        <v>0</v>
      </c>
      <c r="AY21" s="19">
        <f t="shared" si="0"/>
        <v>0</v>
      </c>
      <c r="AZ21" s="19">
        <f t="shared" si="0"/>
        <v>0</v>
      </c>
      <c r="BA21" s="19">
        <f t="shared" si="0"/>
        <v>0</v>
      </c>
      <c r="BB21" s="19">
        <f t="shared" si="0"/>
        <v>0</v>
      </c>
      <c r="BC21" s="19">
        <f t="shared" si="0"/>
        <v>0</v>
      </c>
      <c r="BD21" s="19">
        <f t="shared" si="0"/>
        <v>0</v>
      </c>
      <c r="BE21" s="19">
        <f t="shared" si="0"/>
        <v>0</v>
      </c>
      <c r="BF21" s="19">
        <f t="shared" si="0"/>
        <v>0</v>
      </c>
      <c r="BG21" s="19">
        <f t="shared" si="0"/>
        <v>0</v>
      </c>
      <c r="BH21" s="19">
        <f t="shared" si="0"/>
        <v>0</v>
      </c>
      <c r="BI21" s="19">
        <f t="shared" si="0"/>
        <v>0</v>
      </c>
      <c r="BJ21" s="19">
        <f t="shared" si="0"/>
        <v>0</v>
      </c>
      <c r="BK21" s="19">
        <f t="shared" si="0"/>
        <v>0</v>
      </c>
      <c r="BL21" s="19">
        <f t="shared" si="0"/>
        <v>0</v>
      </c>
      <c r="BM21" s="19">
        <f t="shared" si="0"/>
        <v>0</v>
      </c>
      <c r="BN21" s="19">
        <f t="shared" si="0"/>
        <v>0</v>
      </c>
      <c r="BO21" s="19">
        <f aca="true" t="shared" si="1" ref="BO21:DZ21">BO8-BO2</f>
        <v>0</v>
      </c>
      <c r="BP21" s="19">
        <f t="shared" si="1"/>
        <v>0</v>
      </c>
      <c r="BQ21" s="19">
        <f t="shared" si="1"/>
        <v>0</v>
      </c>
      <c r="BR21" s="19">
        <f t="shared" si="1"/>
        <v>0</v>
      </c>
      <c r="BS21" s="19">
        <f t="shared" si="1"/>
        <v>0</v>
      </c>
      <c r="BT21" s="19">
        <f t="shared" si="1"/>
        <v>0</v>
      </c>
      <c r="BU21" s="19">
        <f t="shared" si="1"/>
        <v>0</v>
      </c>
      <c r="BV21" s="19">
        <f t="shared" si="1"/>
        <v>0</v>
      </c>
      <c r="BW21" s="19">
        <f t="shared" si="1"/>
        <v>0</v>
      </c>
      <c r="BX21" s="19">
        <f t="shared" si="1"/>
        <v>0</v>
      </c>
      <c r="BY21" s="19">
        <f t="shared" si="1"/>
        <v>0</v>
      </c>
      <c r="BZ21" s="19">
        <f t="shared" si="1"/>
        <v>0</v>
      </c>
      <c r="CA21" s="19">
        <f t="shared" si="1"/>
        <v>0</v>
      </c>
      <c r="CB21" s="19">
        <f t="shared" si="1"/>
        <v>0</v>
      </c>
      <c r="CC21" s="19">
        <f t="shared" si="1"/>
        <v>0</v>
      </c>
      <c r="CD21" s="19">
        <f t="shared" si="1"/>
        <v>0</v>
      </c>
      <c r="CE21" s="19">
        <f t="shared" si="1"/>
        <v>0</v>
      </c>
      <c r="CF21" s="19">
        <f t="shared" si="1"/>
        <v>0</v>
      </c>
      <c r="CG21" s="19">
        <f t="shared" si="1"/>
        <v>0</v>
      </c>
      <c r="CH21" s="19">
        <f t="shared" si="1"/>
        <v>0</v>
      </c>
      <c r="CI21" s="19">
        <f t="shared" si="1"/>
        <v>0</v>
      </c>
      <c r="CJ21" s="19">
        <f t="shared" si="1"/>
        <v>0</v>
      </c>
      <c r="CK21" s="19">
        <f t="shared" si="1"/>
        <v>0</v>
      </c>
      <c r="CL21" s="19">
        <f t="shared" si="1"/>
        <v>0</v>
      </c>
      <c r="CM21" s="19">
        <f t="shared" si="1"/>
        <v>0</v>
      </c>
      <c r="CN21" s="19">
        <f t="shared" si="1"/>
        <v>0</v>
      </c>
      <c r="CO21" s="19">
        <f t="shared" si="1"/>
        <v>0</v>
      </c>
      <c r="CP21" s="19">
        <f t="shared" si="1"/>
        <v>0</v>
      </c>
      <c r="CQ21" s="19">
        <f t="shared" si="1"/>
        <v>0</v>
      </c>
      <c r="CR21" s="19">
        <f t="shared" si="1"/>
        <v>0</v>
      </c>
      <c r="CS21" s="19">
        <f t="shared" si="1"/>
        <v>0</v>
      </c>
      <c r="CT21" s="19">
        <f t="shared" si="1"/>
        <v>0</v>
      </c>
      <c r="CU21" s="19">
        <f t="shared" si="1"/>
        <v>0</v>
      </c>
      <c r="CV21" s="19">
        <f t="shared" si="1"/>
        <v>0</v>
      </c>
      <c r="CW21" s="19">
        <f t="shared" si="1"/>
        <v>0</v>
      </c>
      <c r="CX21" s="19">
        <f t="shared" si="1"/>
        <v>0</v>
      </c>
      <c r="CY21" s="19">
        <f t="shared" si="1"/>
        <v>0</v>
      </c>
      <c r="CZ21" s="19">
        <f t="shared" si="1"/>
        <v>0</v>
      </c>
      <c r="DA21" s="19">
        <f t="shared" si="1"/>
        <v>0</v>
      </c>
      <c r="DB21" s="19">
        <f t="shared" si="1"/>
        <v>0</v>
      </c>
      <c r="DC21" s="19">
        <f t="shared" si="1"/>
        <v>0</v>
      </c>
      <c r="DD21" s="19">
        <f t="shared" si="1"/>
        <v>0</v>
      </c>
      <c r="DE21" s="19">
        <f t="shared" si="1"/>
        <v>0</v>
      </c>
      <c r="DF21" s="19">
        <f t="shared" si="1"/>
        <v>0</v>
      </c>
      <c r="DG21" s="19">
        <f t="shared" si="1"/>
        <v>0</v>
      </c>
      <c r="DH21" s="19">
        <f t="shared" si="1"/>
        <v>0</v>
      </c>
      <c r="DI21" s="19">
        <f t="shared" si="1"/>
        <v>0</v>
      </c>
      <c r="DJ21" s="19">
        <f t="shared" si="1"/>
        <v>0</v>
      </c>
      <c r="DK21" s="19">
        <f t="shared" si="1"/>
        <v>0</v>
      </c>
      <c r="DL21" s="19">
        <f t="shared" si="1"/>
        <v>0</v>
      </c>
      <c r="DM21" s="19">
        <f t="shared" si="1"/>
        <v>0</v>
      </c>
      <c r="DN21" s="19">
        <f t="shared" si="1"/>
        <v>0</v>
      </c>
      <c r="DO21" s="19">
        <f t="shared" si="1"/>
        <v>0</v>
      </c>
      <c r="DP21" s="19">
        <f t="shared" si="1"/>
        <v>0</v>
      </c>
      <c r="DQ21" s="19">
        <f t="shared" si="1"/>
        <v>0</v>
      </c>
      <c r="DR21" s="19">
        <f t="shared" si="1"/>
        <v>0</v>
      </c>
      <c r="DS21" s="19">
        <f t="shared" si="1"/>
        <v>0</v>
      </c>
      <c r="DT21" s="19">
        <f t="shared" si="1"/>
        <v>0</v>
      </c>
      <c r="DU21" s="19">
        <f t="shared" si="1"/>
        <v>0</v>
      </c>
      <c r="DV21" s="19">
        <f t="shared" si="1"/>
        <v>0</v>
      </c>
      <c r="DW21" s="19">
        <f t="shared" si="1"/>
        <v>0</v>
      </c>
      <c r="DX21" s="19">
        <f t="shared" si="1"/>
        <v>0</v>
      </c>
      <c r="DY21" s="19">
        <f t="shared" si="1"/>
        <v>0</v>
      </c>
      <c r="DZ21" s="19">
        <f t="shared" si="1"/>
        <v>0</v>
      </c>
      <c r="EA21" s="19">
        <f aca="true" t="shared" si="2" ref="EA21:GL21">EA8-EA2</f>
        <v>0</v>
      </c>
      <c r="EB21" s="19">
        <f t="shared" si="2"/>
        <v>0</v>
      </c>
      <c r="EC21" s="19">
        <f t="shared" si="2"/>
        <v>0</v>
      </c>
      <c r="ED21" s="19">
        <f t="shared" si="2"/>
        <v>0</v>
      </c>
      <c r="EE21" s="19">
        <f t="shared" si="2"/>
        <v>0</v>
      </c>
      <c r="EF21" s="19">
        <f t="shared" si="2"/>
        <v>0</v>
      </c>
      <c r="EG21" s="19">
        <f t="shared" si="2"/>
        <v>0</v>
      </c>
      <c r="EH21" s="19">
        <f t="shared" si="2"/>
        <v>0</v>
      </c>
      <c r="EI21" s="19">
        <f t="shared" si="2"/>
        <v>0</v>
      </c>
      <c r="EJ21" s="19">
        <f t="shared" si="2"/>
        <v>0</v>
      </c>
      <c r="EK21" s="19">
        <f t="shared" si="2"/>
        <v>0</v>
      </c>
      <c r="EL21" s="19">
        <f t="shared" si="2"/>
        <v>0</v>
      </c>
      <c r="EM21" s="19">
        <f t="shared" si="2"/>
        <v>0</v>
      </c>
      <c r="EN21" s="19">
        <f t="shared" si="2"/>
        <v>0</v>
      </c>
      <c r="EO21" s="19">
        <f t="shared" si="2"/>
        <v>0</v>
      </c>
      <c r="EP21" s="19">
        <f t="shared" si="2"/>
        <v>0</v>
      </c>
      <c r="EQ21" s="19">
        <f t="shared" si="2"/>
        <v>0</v>
      </c>
      <c r="ER21" s="19">
        <f t="shared" si="2"/>
        <v>0</v>
      </c>
      <c r="ES21" s="19">
        <f t="shared" si="2"/>
        <v>0</v>
      </c>
      <c r="ET21" s="19">
        <f t="shared" si="2"/>
        <v>0</v>
      </c>
      <c r="EU21" s="19">
        <f t="shared" si="2"/>
        <v>0</v>
      </c>
      <c r="EV21" s="19">
        <f t="shared" si="2"/>
        <v>0</v>
      </c>
      <c r="EW21" s="19">
        <f t="shared" si="2"/>
        <v>0</v>
      </c>
      <c r="EX21" s="19">
        <f t="shared" si="2"/>
        <v>0</v>
      </c>
      <c r="EY21" s="19">
        <f t="shared" si="2"/>
        <v>0</v>
      </c>
      <c r="EZ21" s="19">
        <f t="shared" si="2"/>
        <v>0</v>
      </c>
      <c r="FA21" s="19">
        <f t="shared" si="2"/>
        <v>0</v>
      </c>
      <c r="FB21" s="19">
        <f t="shared" si="2"/>
        <v>0</v>
      </c>
      <c r="FC21" s="19">
        <f t="shared" si="2"/>
        <v>0</v>
      </c>
      <c r="FD21" s="19">
        <f t="shared" si="2"/>
        <v>0</v>
      </c>
      <c r="FE21" s="19">
        <f t="shared" si="2"/>
        <v>0</v>
      </c>
      <c r="FF21" s="19">
        <f t="shared" si="2"/>
        <v>0</v>
      </c>
      <c r="FG21" s="19">
        <f t="shared" si="2"/>
        <v>0</v>
      </c>
      <c r="FH21" s="19">
        <f t="shared" si="2"/>
        <v>0</v>
      </c>
      <c r="FI21" s="19">
        <f t="shared" si="2"/>
        <v>0</v>
      </c>
      <c r="FJ21" s="19">
        <f t="shared" si="2"/>
        <v>0</v>
      </c>
      <c r="FK21" s="19">
        <f t="shared" si="2"/>
        <v>0</v>
      </c>
      <c r="FL21" s="19">
        <f t="shared" si="2"/>
        <v>0</v>
      </c>
      <c r="FM21" s="19">
        <f t="shared" si="2"/>
        <v>0</v>
      </c>
      <c r="FN21" s="19">
        <f t="shared" si="2"/>
        <v>0</v>
      </c>
      <c r="FO21" s="19">
        <f t="shared" si="2"/>
        <v>0</v>
      </c>
      <c r="FP21" s="19">
        <f t="shared" si="2"/>
        <v>0</v>
      </c>
      <c r="FQ21" s="19">
        <f t="shared" si="2"/>
        <v>0</v>
      </c>
      <c r="FR21" s="19">
        <f t="shared" si="2"/>
        <v>0</v>
      </c>
      <c r="FS21" s="19">
        <f t="shared" si="2"/>
        <v>0</v>
      </c>
      <c r="FT21" s="19">
        <f t="shared" si="2"/>
        <v>0</v>
      </c>
      <c r="FU21" s="19">
        <f t="shared" si="2"/>
        <v>0</v>
      </c>
      <c r="FV21" s="19">
        <f t="shared" si="2"/>
        <v>0</v>
      </c>
      <c r="FW21" s="19">
        <f t="shared" si="2"/>
        <v>0</v>
      </c>
      <c r="FX21" s="19">
        <f t="shared" si="2"/>
        <v>0</v>
      </c>
      <c r="FY21" s="19">
        <f t="shared" si="2"/>
        <v>0</v>
      </c>
      <c r="FZ21" s="19">
        <f t="shared" si="2"/>
        <v>0</v>
      </c>
      <c r="GA21" s="19">
        <f t="shared" si="2"/>
        <v>0</v>
      </c>
      <c r="GB21" s="19">
        <f t="shared" si="2"/>
        <v>0</v>
      </c>
      <c r="GC21" s="19">
        <f t="shared" si="2"/>
        <v>0</v>
      </c>
      <c r="GD21" s="19">
        <f t="shared" si="2"/>
        <v>0</v>
      </c>
      <c r="GE21" s="19">
        <f t="shared" si="2"/>
        <v>0</v>
      </c>
      <c r="GF21" s="19">
        <f t="shared" si="2"/>
        <v>0</v>
      </c>
      <c r="GG21" s="19">
        <f t="shared" si="2"/>
        <v>0</v>
      </c>
      <c r="GH21" s="19">
        <f t="shared" si="2"/>
        <v>0</v>
      </c>
      <c r="GI21" s="19">
        <f t="shared" si="2"/>
        <v>0</v>
      </c>
      <c r="GJ21" s="19">
        <f t="shared" si="2"/>
        <v>0</v>
      </c>
      <c r="GK21" s="19">
        <f t="shared" si="2"/>
        <v>0</v>
      </c>
      <c r="GL21" s="19">
        <f t="shared" si="2"/>
        <v>0</v>
      </c>
      <c r="GM21" s="19">
        <f aca="true" t="shared" si="3" ref="GM21:IQ21">GM8-GM2</f>
        <v>0</v>
      </c>
      <c r="GN21" s="19">
        <f t="shared" si="3"/>
        <v>0</v>
      </c>
      <c r="GO21" s="19">
        <f t="shared" si="3"/>
        <v>0</v>
      </c>
      <c r="GP21" s="19">
        <f t="shared" si="3"/>
        <v>0</v>
      </c>
      <c r="GQ21" s="19">
        <f t="shared" si="3"/>
        <v>0</v>
      </c>
      <c r="GR21" s="19">
        <f t="shared" si="3"/>
        <v>0</v>
      </c>
      <c r="GS21" s="19">
        <f t="shared" si="3"/>
        <v>0</v>
      </c>
      <c r="GT21" s="19">
        <f t="shared" si="3"/>
        <v>0</v>
      </c>
      <c r="GU21" s="19">
        <f t="shared" si="3"/>
        <v>0</v>
      </c>
      <c r="GV21" s="19">
        <f t="shared" si="3"/>
        <v>0</v>
      </c>
      <c r="GW21" s="19">
        <f t="shared" si="3"/>
        <v>0</v>
      </c>
      <c r="GX21" s="19">
        <f t="shared" si="3"/>
        <v>0</v>
      </c>
      <c r="GY21" s="19">
        <f t="shared" si="3"/>
        <v>0</v>
      </c>
      <c r="GZ21" s="19">
        <f t="shared" si="3"/>
        <v>0</v>
      </c>
      <c r="HA21" s="19">
        <f t="shared" si="3"/>
        <v>0</v>
      </c>
      <c r="HB21" s="19">
        <f t="shared" si="3"/>
        <v>0</v>
      </c>
      <c r="HC21" s="19">
        <f t="shared" si="3"/>
        <v>0</v>
      </c>
      <c r="HD21" s="19">
        <f t="shared" si="3"/>
        <v>0</v>
      </c>
      <c r="HE21" s="19">
        <f t="shared" si="3"/>
        <v>0</v>
      </c>
      <c r="HF21" s="19">
        <f t="shared" si="3"/>
        <v>0</v>
      </c>
      <c r="HG21" s="19">
        <f t="shared" si="3"/>
        <v>0</v>
      </c>
      <c r="HH21" s="19">
        <f t="shared" si="3"/>
        <v>0</v>
      </c>
      <c r="HI21" s="19">
        <f t="shared" si="3"/>
        <v>0</v>
      </c>
      <c r="HJ21" s="19">
        <f t="shared" si="3"/>
        <v>0</v>
      </c>
      <c r="HK21" s="19">
        <f t="shared" si="3"/>
        <v>0</v>
      </c>
      <c r="HL21" s="19">
        <f t="shared" si="3"/>
        <v>0</v>
      </c>
      <c r="HM21" s="19">
        <f t="shared" si="3"/>
        <v>0</v>
      </c>
      <c r="HN21" s="19">
        <f t="shared" si="3"/>
        <v>0</v>
      </c>
      <c r="HO21" s="19">
        <f t="shared" si="3"/>
        <v>0</v>
      </c>
      <c r="HP21" s="19">
        <f t="shared" si="3"/>
        <v>0</v>
      </c>
      <c r="HQ21" s="19">
        <f t="shared" si="3"/>
        <v>0</v>
      </c>
      <c r="HR21" s="19">
        <f t="shared" si="3"/>
        <v>0</v>
      </c>
      <c r="HS21" s="19">
        <f t="shared" si="3"/>
        <v>0</v>
      </c>
      <c r="HT21" s="19">
        <f t="shared" si="3"/>
        <v>0</v>
      </c>
      <c r="HU21" s="19">
        <f t="shared" si="3"/>
        <v>0</v>
      </c>
      <c r="HV21" s="19">
        <f t="shared" si="3"/>
        <v>0</v>
      </c>
      <c r="HW21" s="19">
        <f t="shared" si="3"/>
        <v>0</v>
      </c>
      <c r="HX21" s="19">
        <f t="shared" si="3"/>
        <v>0</v>
      </c>
      <c r="HY21" s="19">
        <f t="shared" si="3"/>
        <v>0</v>
      </c>
      <c r="HZ21" s="19">
        <f t="shared" si="3"/>
        <v>0</v>
      </c>
      <c r="IA21" s="19">
        <f t="shared" si="3"/>
        <v>0</v>
      </c>
      <c r="IB21" s="19">
        <f t="shared" si="3"/>
        <v>0</v>
      </c>
      <c r="IC21" s="19">
        <f t="shared" si="3"/>
        <v>0</v>
      </c>
      <c r="ID21" s="19">
        <f t="shared" si="3"/>
        <v>0</v>
      </c>
      <c r="IE21" s="19">
        <f t="shared" si="3"/>
        <v>0</v>
      </c>
      <c r="IF21" s="19">
        <f t="shared" si="3"/>
        <v>0</v>
      </c>
      <c r="IG21" s="19">
        <f t="shared" si="3"/>
        <v>0</v>
      </c>
      <c r="IH21" s="19">
        <f t="shared" si="3"/>
        <v>0</v>
      </c>
      <c r="II21" s="19">
        <f t="shared" si="3"/>
        <v>0</v>
      </c>
      <c r="IJ21" s="19">
        <f t="shared" si="3"/>
        <v>0</v>
      </c>
      <c r="IK21" s="19">
        <f t="shared" si="3"/>
        <v>0</v>
      </c>
      <c r="IL21" s="19">
        <f t="shared" si="3"/>
        <v>0</v>
      </c>
      <c r="IM21" s="19">
        <f t="shared" si="3"/>
        <v>0</v>
      </c>
      <c r="IN21" s="19">
        <f t="shared" si="3"/>
        <v>0</v>
      </c>
      <c r="IO21" s="19">
        <f t="shared" si="3"/>
        <v>0</v>
      </c>
      <c r="IP21" s="19">
        <f t="shared" si="3"/>
        <v>0</v>
      </c>
      <c r="IQ21" s="19">
        <f t="shared" si="3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49.7109375" style="0" customWidth="1"/>
    <col min="2" max="2" width="52.421875" style="7" customWidth="1"/>
    <col min="3" max="3" width="54.421875" style="7" customWidth="1"/>
    <col min="4" max="4" width="55.00390625" style="7" customWidth="1"/>
    <col min="5" max="5" width="54.00390625" style="7" customWidth="1"/>
    <col min="6" max="6" width="44.8515625" style="7" customWidth="1"/>
    <col min="7" max="7" width="49.00390625" style="7" customWidth="1"/>
  </cols>
  <sheetData>
    <row r="1" spans="1:3" ht="12.75">
      <c r="A1" s="3" t="s">
        <v>269</v>
      </c>
      <c r="B1" s="4" t="s">
        <v>270</v>
      </c>
      <c r="C1" s="4" t="s">
        <v>271</v>
      </c>
    </row>
    <row r="2" spans="1:3" ht="12.75">
      <c r="A2" s="5" t="s">
        <v>272</v>
      </c>
      <c r="B2" s="7">
        <f>COUNTIF(Sheet1!B4:IQ4,1)</f>
        <v>6</v>
      </c>
      <c r="C2" s="7">
        <f>COUNTIF(Sheet1!B4:IQ4,2)</f>
        <v>4</v>
      </c>
    </row>
    <row r="3" spans="1:3" ht="12.75">
      <c r="A3" s="5" t="s">
        <v>273</v>
      </c>
      <c r="B3" s="11">
        <f>COUNTIF(Sheet1!B4:IQ4,1)/COUNT(Sheet1!B4:IQ4)</f>
        <v>0.6</v>
      </c>
      <c r="C3" s="11">
        <f>COUNTIF(Sheet1!B4:IQ4,2)/COUNT(Sheet1!B4:IQ4)</f>
        <v>0.4</v>
      </c>
    </row>
    <row r="4" spans="1:7" ht="16.5">
      <c r="A4" s="3" t="s">
        <v>274</v>
      </c>
      <c r="B4" s="6" t="s">
        <v>275</v>
      </c>
      <c r="C4" s="6" t="s">
        <v>276</v>
      </c>
      <c r="D4" s="6" t="s">
        <v>277</v>
      </c>
      <c r="E4" s="6" t="s">
        <v>278</v>
      </c>
      <c r="F4" s="6" t="s">
        <v>279</v>
      </c>
      <c r="G4" s="6" t="s">
        <v>280</v>
      </c>
    </row>
    <row r="5" spans="1:7" ht="12.75">
      <c r="A5" s="5" t="s">
        <v>272</v>
      </c>
      <c r="B5" s="7">
        <f>COUNTIF(Sheet1!B5:IQ5,1)</f>
        <v>3</v>
      </c>
      <c r="C5" s="7">
        <f>COUNTIF(Sheet1!B5:IQ5,2)</f>
        <v>1</v>
      </c>
      <c r="D5" s="7">
        <f>COUNTIF(Sheet1!B5:IQ5,3)</f>
        <v>1</v>
      </c>
      <c r="E5" s="7">
        <f>COUNTIF(Sheet1!B5:IQ5,4)</f>
        <v>1</v>
      </c>
      <c r="F5" s="7">
        <f>COUNTIF(Sheet1!B5:IQ5,5)</f>
        <v>1</v>
      </c>
      <c r="G5" s="7">
        <f>COUNTIF(Sheet1!B5:IQ5,6)</f>
        <v>3</v>
      </c>
    </row>
    <row r="6" spans="1:7" ht="12.75">
      <c r="A6" s="5" t="s">
        <v>273</v>
      </c>
      <c r="B6" s="11">
        <f>COUNTIF(Sheet1!B5:IQ5,1)/COUNT(Sheet1!B5:IQ5)</f>
        <v>0.3</v>
      </c>
      <c r="C6" s="11">
        <f>COUNTIF(Sheet1!B5:IQ5,2)/COUNT(Sheet1!B5:IQ5)</f>
        <v>0.1</v>
      </c>
      <c r="D6" s="11">
        <f>COUNTIF(Sheet1!B5:IQ5,3)/COUNT(Sheet1!B5:IQ5)</f>
        <v>0.1</v>
      </c>
      <c r="E6" s="11">
        <f>COUNTIF(Sheet1!B5:IQ5,4)/COUNT(Sheet1!B5:IQ5)</f>
        <v>0.1</v>
      </c>
      <c r="F6" s="11">
        <f>COUNTIF(Sheet1!B5:IQ5,5)/COUNT(Sheet1!B5:IQ5)</f>
        <v>0.1</v>
      </c>
      <c r="G6" s="11">
        <f>COUNTIF(Sheet1!B5:IQ5,6)/COUNT(Sheet1!B5:IQ5)</f>
        <v>0.3</v>
      </c>
    </row>
    <row r="7" spans="1:7" ht="12.75">
      <c r="A7" s="8" t="s">
        <v>286</v>
      </c>
      <c r="B7" s="4" t="s">
        <v>289</v>
      </c>
      <c r="C7" s="4" t="s">
        <v>290</v>
      </c>
      <c r="D7" s="4" t="s">
        <v>291</v>
      </c>
      <c r="E7" s="4" t="s">
        <v>292</v>
      </c>
      <c r="F7" s="4" t="s">
        <v>293</v>
      </c>
      <c r="G7" s="4" t="s">
        <v>294</v>
      </c>
    </row>
    <row r="8" spans="1:7" ht="12.75">
      <c r="A8" s="9" t="s">
        <v>15</v>
      </c>
      <c r="B8" s="7">
        <f>AVERAGE(Sheet1!B17:IQ17)</f>
        <v>3.4</v>
      </c>
      <c r="C8" s="12">
        <f>STDEVA(Sheet1!B17:IQ17)</f>
        <v>0.6992058987801015</v>
      </c>
      <c r="D8" s="11">
        <f>COUNTIF(Sheet1!B17:IQ17,1)/COUNT(Sheet1!B17:IQ17)</f>
        <v>0</v>
      </c>
      <c r="E8" s="11">
        <f>COUNTIF(Sheet1!B17:IQ17,2)/COUNT(Sheet1!B17:IQ17)</f>
        <v>0.1</v>
      </c>
      <c r="F8" s="11">
        <f>COUNTIF(Sheet1!B17:IQ17,3)/COUNT(Sheet1!B17:IQ17)</f>
        <v>0.4</v>
      </c>
      <c r="G8" s="11">
        <f>COUNTIF(Sheet1!B17:IQ17,4)/COUNT(Sheet1!B17:IQ17)</f>
        <v>0.5</v>
      </c>
    </row>
    <row r="9" spans="1:7" ht="12.75">
      <c r="A9" s="9" t="s">
        <v>287</v>
      </c>
      <c r="B9" s="7">
        <f>AVERAGE(Sheet1!B18:IQ18)</f>
        <v>2.9</v>
      </c>
      <c r="C9" s="12">
        <f>STDEVA(Sheet1!B18:IQ18)</f>
        <v>0.8755950357709135</v>
      </c>
      <c r="D9" s="11">
        <f>COUNTIF(Sheet1!B18:IQ18,1)/COUNT(Sheet1!B18:IQ18)</f>
        <v>0.1</v>
      </c>
      <c r="E9" s="11">
        <f>COUNTIF(Sheet1!B18:IQ18,2)/COUNT(Sheet1!B18:IQ18)</f>
        <v>0.1</v>
      </c>
      <c r="F9" s="11">
        <f>COUNTIF(Sheet1!B18:IQ18,3)/COUNT(Sheet1!B18:IQ18)</f>
        <v>0.6</v>
      </c>
      <c r="G9" s="11">
        <f>COUNTIF(Sheet1!B18:IQ18,4)/COUNT(Sheet1!B18:IQ18)</f>
        <v>0.2</v>
      </c>
    </row>
    <row r="10" spans="1:7" ht="12.75">
      <c r="A10" s="9" t="s">
        <v>288</v>
      </c>
      <c r="B10" s="7">
        <f>AVERAGE(Sheet1!B19:IQ19)</f>
        <v>3.1</v>
      </c>
      <c r="C10" s="12">
        <f>STDEVA(Sheet1!B19:IQ19)</f>
        <v>0.8755950357709135</v>
      </c>
      <c r="D10" s="11">
        <f>COUNTIF(Sheet1!B19:IQ19,1)/COUNT(Sheet1!B19:IQ19)</f>
        <v>0</v>
      </c>
      <c r="E10" s="11">
        <f>COUNTIF(Sheet1!B19:IQ19,2)/COUNT(Sheet1!B19:IQ19)</f>
        <v>0.3</v>
      </c>
      <c r="F10" s="11">
        <f>COUNTIF(Sheet1!B19:IQ19,3)/COUNT(Sheet1!B19:IQ19)</f>
        <v>0.3</v>
      </c>
      <c r="G10" s="11">
        <f>COUNTIF(Sheet1!B19:IQ19,4)/COUNT(Sheet1!B19:IQ19)</f>
        <v>0.4</v>
      </c>
    </row>
    <row r="11" spans="1:5" ht="12.75">
      <c r="A11" s="13"/>
      <c r="B11" s="4" t="s">
        <v>282</v>
      </c>
      <c r="C11" s="4" t="s">
        <v>283</v>
      </c>
      <c r="D11" s="4" t="s">
        <v>284</v>
      </c>
      <c r="E11" s="4" t="s">
        <v>285</v>
      </c>
    </row>
    <row r="12" spans="1:5" ht="12.75">
      <c r="A12" s="5" t="s">
        <v>281</v>
      </c>
      <c r="B12" s="7">
        <f>AVERAGE(Sheet1!B2:IQ2)</f>
        <v>50</v>
      </c>
      <c r="C12" s="7">
        <f>AVERAGE(Sheet1!B8:IQ8)</f>
        <v>86</v>
      </c>
      <c r="D12" s="12">
        <f>STDEVA(Sheet1!B2:IQ2)</f>
        <v>16.99673171197595</v>
      </c>
      <c r="E12" s="12">
        <f>STDEVA(Sheet1!B8:IQ8)</f>
        <v>13.498971154211057</v>
      </c>
    </row>
    <row r="13" spans="1:3" ht="19.5" customHeight="1">
      <c r="A13" s="13"/>
      <c r="B13" s="4" t="s">
        <v>297</v>
      </c>
      <c r="C13" s="4" t="s">
        <v>296</v>
      </c>
    </row>
    <row r="14" spans="1:3" ht="12.75">
      <c r="A14" s="10" t="s">
        <v>295</v>
      </c>
      <c r="B14" s="11">
        <f>COUNTIF(Sheet1!B21:IQ21,"&gt;0")/COUNT(Sheet1!B2:IQ2)</f>
        <v>0.9</v>
      </c>
      <c r="C14" s="7">
        <f>COUNTIF(Sheet1!B21:IQ21,"&gt;0")</f>
        <v>9</v>
      </c>
    </row>
    <row r="15" ht="12.75">
      <c r="A15" s="13"/>
    </row>
    <row r="16" spans="1:4" ht="13.5" thickBot="1">
      <c r="A16" s="1" t="s">
        <v>301</v>
      </c>
      <c r="B16" s="4" t="s">
        <v>298</v>
      </c>
      <c r="C16" s="4" t="s">
        <v>300</v>
      </c>
      <c r="D16" s="4" t="s">
        <v>299</v>
      </c>
    </row>
    <row r="17" spans="1:4" ht="13.5" thickBot="1">
      <c r="A17" s="20" t="str">
        <f>Sheet1!A10</f>
        <v>Learn more about science? </v>
      </c>
      <c r="B17" s="11">
        <f>COUNTIF(Sheet1!B10:IQ10,1)/COUNT(Sheet1!B10:IQ10)</f>
        <v>0.2</v>
      </c>
      <c r="C17" s="11">
        <f>COUNTIF(Sheet1!B10:IQ10,2)/COUNT(Sheet1!B10:IQ10)</f>
        <v>0.3</v>
      </c>
      <c r="D17" s="11">
        <f>COUNTIF(Sheet1!B10:IQ10,3)/COUNT(Sheet1!B10:IQ10)</f>
        <v>0.5</v>
      </c>
    </row>
    <row r="18" spans="1:4" ht="13.5" thickBot="1">
      <c r="A18" s="20" t="str">
        <f>Sheet1!A11</f>
        <v>Read more about eco-systems?</v>
      </c>
      <c r="B18" s="11">
        <f>COUNTIF(Sheet1!B11:IQ11,1)/COUNT(Sheet1!B11:IQ11)</f>
        <v>0.1</v>
      </c>
      <c r="C18" s="11">
        <f>COUNTIF(Sheet1!B11:IQ11,2)/COUNT(Sheet1!B11:IQ11)</f>
        <v>0.4</v>
      </c>
      <c r="D18" s="11">
        <f>COUNTIF(Sheet1!B11:IQ11,3)/COUNT(Sheet1!B11:IQ11)</f>
        <v>0.5</v>
      </c>
    </row>
    <row r="19" spans="1:4" ht="13.5" thickBot="1">
      <c r="A19" s="20" t="str">
        <f>Sheet1!A12</f>
        <v>Select science as your favorite subject?</v>
      </c>
      <c r="B19" s="11">
        <f>COUNTIF(Sheet1!B12:IQ12,1)/COUNT(Sheet1!B12:IQ12)</f>
        <v>0</v>
      </c>
      <c r="C19" s="11">
        <f>COUNTIF(Sheet1!B12:IQ12,2)/COUNT(Sheet1!B12:IQ12)</f>
        <v>0.3</v>
      </c>
      <c r="D19" s="11">
        <f>COUNTIF(Sheet1!B12:IQ12,3)/COUNT(Sheet1!B12:IQ12)</f>
        <v>0.7</v>
      </c>
    </row>
    <row r="20" spans="1:4" ht="13.5" thickBot="1">
      <c r="A20" s="20" t="str">
        <f>Sheet1!A13</f>
        <v>Be more interested in your school work?</v>
      </c>
      <c r="B20" s="11">
        <f>COUNTIF(Sheet1!B13:IQ13,1)/COUNT(Sheet1!B13:IQ13)</f>
        <v>0</v>
      </c>
      <c r="C20" s="11">
        <f>COUNTIF(Sheet1!B13:IQ13,2)/COUNT(Sheet1!B13:IQ13)</f>
        <v>0.4</v>
      </c>
      <c r="D20" s="11">
        <f>COUNTIF(Sheet1!B13:IQ13,3)/COUNT(Sheet1!B13:IQ13)</f>
        <v>0.6</v>
      </c>
    </row>
    <row r="21" spans="1:4" ht="13.5" thickBot="1">
      <c r="A21" s="20" t="str">
        <f>Sheet1!A14</f>
        <v>Tell what you learned to others in your family?</v>
      </c>
      <c r="B21" s="11">
        <f>COUNTIF(Sheet1!B14:IQ14,1)/COUNT(Sheet1!B14:IQ14)</f>
        <v>0</v>
      </c>
      <c r="C21" s="11">
        <f>COUNTIF(Sheet1!B14:IQ14,2)/COUNT(Sheet1!B14:IQ14)</f>
        <v>0.3</v>
      </c>
      <c r="D21" s="11">
        <f>COUNTIF(Sheet1!B14:IQ14,3)/COUNT(Sheet1!B14:IQ14)</f>
        <v>0.7</v>
      </c>
    </row>
    <row r="22" spans="1:4" ht="13.5" thickBot="1">
      <c r="A22" s="20" t="str">
        <f>Sheet1!A15</f>
        <v>Preserve eco-systems?</v>
      </c>
      <c r="B22" s="11">
        <f>COUNTIF(Sheet1!B15:IQ15,1)/COUNT(Sheet1!B15:IQ15)</f>
        <v>0</v>
      </c>
      <c r="C22" s="11">
        <f>COUNTIF(Sheet1!B15:IQ15,2)/COUNT(Sheet1!B15:IQ15)</f>
        <v>0.4</v>
      </c>
      <c r="D22" s="11">
        <f>COUNTIF(Sheet1!B15:IQ15,3)/COUNT(Sheet1!B15:IQ15)</f>
        <v>0.6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M25" sqref="M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 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AEE user</dc:creator>
  <cp:keywords/>
  <dc:description/>
  <cp:lastModifiedBy>ksjayara</cp:lastModifiedBy>
  <dcterms:created xsi:type="dcterms:W3CDTF">2009-01-06T02:31:17Z</dcterms:created>
  <dcterms:modified xsi:type="dcterms:W3CDTF">2009-08-21T13:22:55Z</dcterms:modified>
  <cp:category/>
  <cp:version/>
  <cp:contentType/>
  <cp:contentStatus/>
</cp:coreProperties>
</file>